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5" i="1" s="1"/>
  <c r="M33" i="1"/>
  <c r="L33" i="1"/>
  <c r="K33" i="1"/>
  <c r="J33" i="1"/>
  <c r="G33" i="1"/>
  <c r="E33" i="1"/>
  <c r="D33" i="1"/>
  <c r="B33" i="1"/>
  <c r="N32" i="1"/>
  <c r="N31" i="1"/>
  <c r="N30" i="1"/>
  <c r="N29" i="1"/>
  <c r="N28" i="1"/>
  <c r="N27" i="1"/>
  <c r="N25" i="1"/>
  <c r="N24" i="1"/>
  <c r="N23" i="1"/>
  <c r="N22" i="1"/>
  <c r="N21" i="1"/>
  <c r="N20" i="1"/>
  <c r="N33" i="1" s="1"/>
  <c r="M17" i="1"/>
  <c r="M34" i="1" s="1"/>
  <c r="L17" i="1"/>
  <c r="K17" i="1"/>
  <c r="J17" i="1"/>
  <c r="I17" i="1"/>
  <c r="H17" i="1"/>
  <c r="G17" i="1"/>
  <c r="F17" i="1"/>
  <c r="E17" i="1"/>
  <c r="E34" i="1" s="1"/>
  <c r="F5" i="1" s="1"/>
  <c r="D17" i="1"/>
  <c r="C17" i="1"/>
  <c r="B17" i="1"/>
  <c r="N16" i="1"/>
  <c r="N15" i="1"/>
  <c r="N14" i="1"/>
  <c r="N12" i="1"/>
  <c r="N11" i="1"/>
  <c r="N10" i="1"/>
  <c r="N9" i="1"/>
  <c r="N8" i="1"/>
  <c r="N7" i="1"/>
  <c r="N17" i="1" s="1"/>
  <c r="M36" i="1" s="1"/>
  <c r="J5" i="1"/>
  <c r="I5" i="1"/>
  <c r="H5" i="1"/>
  <c r="G5" i="1"/>
</calcChain>
</file>

<file path=xl/sharedStrings.xml><?xml version="1.0" encoding="utf-8"?>
<sst xmlns="http://schemas.openxmlformats.org/spreadsheetml/2006/main" count="44" uniqueCount="44">
  <si>
    <t>движение денежных средств на расчетном счете Профсоюза</t>
  </si>
  <si>
    <t>2020г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</si>
  <si>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</si>
  <si>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</si>
  <si>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</si>
  <si>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</si>
  <si>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</si>
  <si>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</si>
  <si>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</si>
  <si>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</si>
  <si>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</si>
  <si>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</si>
  <si>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нояб</t>
  </si>
  <si>
    <t>дек</t>
  </si>
  <si>
    <t>поступление ден.средств</t>
  </si>
  <si>
    <t>профвзносы тоо тэмc</t>
  </si>
  <si>
    <t>взносы работников КТЭК</t>
  </si>
  <si>
    <t>сдача металлолома</t>
  </si>
  <si>
    <t>финанс.отчисления тоо тэмc</t>
  </si>
  <si>
    <t>работники за спорт зал</t>
  </si>
  <si>
    <t>процент по депозиту</t>
  </si>
  <si>
    <t>профсоюз  взнос КТЭК</t>
  </si>
  <si>
    <t>тоо тэмс за тмц</t>
  </si>
  <si>
    <t>Вознаграждение за участие</t>
  </si>
  <si>
    <t>Возврат ошиб. перечисл.</t>
  </si>
  <si>
    <t>итого</t>
  </si>
  <si>
    <t>расход ден.средств</t>
  </si>
  <si>
    <t>казэнергопрофсоюз взносы</t>
  </si>
  <si>
    <t>командир.расходы</t>
  </si>
  <si>
    <t>тоо титан сп/зал</t>
  </si>
  <si>
    <t>з/плата выплаченная</t>
  </si>
  <si>
    <t>Спорт форма</t>
  </si>
  <si>
    <t>возврат тоо тэмс</t>
  </si>
  <si>
    <t>Гош.пошлина</t>
  </si>
  <si>
    <t>налог ипн</t>
  </si>
  <si>
    <t>соц.налог</t>
  </si>
  <si>
    <t>Пенсион.взносы</t>
  </si>
  <si>
    <t>осмс</t>
  </si>
  <si>
    <t>комиссия и услуги банка</t>
  </si>
  <si>
    <t>итого оборот</t>
  </si>
  <si>
    <t>Остаток на 01.01.2021</t>
  </si>
  <si>
    <r>
      <t xml:space="preserve">остаток </t>
    </r>
    <r>
      <rPr>
        <b/>
        <sz val="11"/>
        <color rgb="FF000000"/>
        <rFont val="Arial1"/>
        <charset val="204"/>
      </rPr>
      <t xml:space="preserve"> на начало месяца</t>
    </r>
  </si>
  <si>
    <r>
      <t>сальдо на</t>
    </r>
    <r>
      <rPr>
        <b/>
        <sz val="14"/>
        <color rgb="FF000000"/>
        <rFont val="Times New Roman"/>
        <family val="1"/>
        <charset val="204"/>
      </rPr>
      <t xml:space="preserve"> конец месяца</t>
    </r>
  </si>
  <si>
    <t>прочие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</si>
</sst>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Arial1"/>
      <charset val="204"/>
    </font>
    <font>
      <b/>
      <sz val="14"/>
      <color rgb="FF000000"/>
      <name val="Arial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rgb="FF000000"/>
      <name val="Arial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Arial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0" fontId="0" fillId="0" borderId="2" xfId="0" applyBorder="1" applyAlignment="1">
      <alignment horizontal="fill" wrapText="1"/>
    </xf>
    <xf numFmtId="4" fontId="0" fillId="0" borderId="2" xfId="0" applyNumberFormat="1" applyBorder="1"/>
    <xf numFmtId="4" fontId="0" fillId="0" borderId="3" xfId="0" applyNumberFormat="1" applyBorder="1"/>
    <xf numFmtId="0" fontId="0" fillId="0" borderId="2" xfId="0" applyBorder="1"/>
    <xf numFmtId="0" fontId="2" fillId="2" borderId="1" xfId="0" applyFont="1" applyFill="1" applyBorder="1"/>
    <xf numFmtId="4" fontId="0" fillId="2" borderId="1" xfId="0" applyNumberFormat="1" applyFill="1" applyBorder="1"/>
    <xf numFmtId="4" fontId="0" fillId="2" borderId="4" xfId="0" applyNumberFormat="1" applyFill="1" applyBorder="1"/>
    <xf numFmtId="0" fontId="0" fillId="2" borderId="1" xfId="0" applyFill="1" applyBorder="1"/>
    <xf numFmtId="4" fontId="0" fillId="0" borderId="4" xfId="0" applyNumberFormat="1" applyBorder="1"/>
    <xf numFmtId="0" fontId="4" fillId="0" borderId="1" xfId="0" applyFont="1" applyBorder="1"/>
    <xf numFmtId="4" fontId="0" fillId="0" borderId="1" xfId="0" applyNumberFormat="1" applyFont="1" applyBorder="1"/>
    <xf numFmtId="4" fontId="5" fillId="0" borderId="4" xfId="0" applyNumberFormat="1" applyFont="1" applyBorder="1"/>
    <xf numFmtId="4" fontId="5" fillId="0" borderId="1" xfId="0" applyNumberFormat="1" applyFont="1" applyBorder="1"/>
    <xf numFmtId="4" fontId="4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4" fontId="8" fillId="0" borderId="1" xfId="0" applyNumberFormat="1" applyFont="1" applyBorder="1"/>
    <xf numFmtId="4" fontId="8" fillId="0" borderId="4" xfId="0" applyNumberFormat="1" applyFont="1" applyBorder="1"/>
    <xf numFmtId="4" fontId="0" fillId="3" borderId="1" xfId="0" applyNumberFormat="1" applyFill="1" applyBorder="1"/>
    <xf numFmtId="4" fontId="0" fillId="3" borderId="4" xfId="0" applyNumberFormat="1" applyFill="1" applyBorder="1"/>
    <xf numFmtId="0" fontId="9" fillId="0" borderId="1" xfId="0" applyFont="1" applyBorder="1"/>
    <xf numFmtId="3" fontId="9" fillId="0" borderId="1" xfId="0" applyNumberFormat="1" applyFont="1" applyBorder="1"/>
    <xf numFmtId="4" fontId="9" fillId="3" borderId="1" xfId="0" applyNumberFormat="1" applyFont="1" applyFill="1" applyBorder="1"/>
    <xf numFmtId="0" fontId="10" fillId="0" borderId="1" xfId="0" applyFont="1" applyBorder="1" applyAlignment="1">
      <alignment horizontal="fill" wrapText="1"/>
    </xf>
    <xf numFmtId="3" fontId="10" fillId="0" borderId="1" xfId="0" applyNumberFormat="1" applyFont="1" applyBorder="1"/>
    <xf numFmtId="3" fontId="10" fillId="3" borderId="1" xfId="0" applyNumberFormat="1" applyFont="1" applyFill="1" applyBorder="1"/>
    <xf numFmtId="4" fontId="10" fillId="0" borderId="1" xfId="0" applyNumberFormat="1" applyFont="1" applyFill="1" applyBorder="1"/>
    <xf numFmtId="3" fontId="11" fillId="3" borderId="1" xfId="0" applyNumberFormat="1" applyFont="1" applyFill="1" applyBorder="1"/>
    <xf numFmtId="3" fontId="6" fillId="3" borderId="1" xfId="0" applyNumberFormat="1" applyFont="1" applyFill="1" applyBorder="1"/>
    <xf numFmtId="4" fontId="6" fillId="0" borderId="1" xfId="0" applyNumberFormat="1" applyFont="1" applyFill="1" applyBorder="1"/>
    <xf numFmtId="0" fontId="0" fillId="3" borderId="1" xfId="0" applyFill="1" applyBorder="1"/>
    <xf numFmtId="4" fontId="0" fillId="4" borderId="1" xfId="0" applyNumberFormat="1" applyFill="1" applyBorder="1"/>
    <xf numFmtId="4" fontId="0" fillId="4" borderId="4" xfId="0" applyNumberFormat="1" applyFill="1" applyBorder="1"/>
    <xf numFmtId="0" fontId="12" fillId="0" borderId="1" xfId="0" applyFont="1" applyBorder="1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tabSelected="1" topLeftCell="A4" workbookViewId="0">
      <selection activeCell="A34" sqref="A34"/>
    </sheetView>
  </sheetViews>
  <sheetFormatPr defaultRowHeight="14.4"/>
  <cols>
    <col min="1" max="1" width="24.33203125" customWidth="1"/>
    <col min="2" max="2" width="13.77734375" customWidth="1"/>
    <col min="3" max="3" width="12.5546875" customWidth="1"/>
    <col min="4" max="4" width="13.77734375" customWidth="1"/>
    <col min="5" max="5" width="12.33203125" customWidth="1"/>
    <col min="6" max="6" width="12.77734375" customWidth="1"/>
    <col min="7" max="7" width="11.33203125" customWidth="1"/>
    <col min="8" max="8" width="10.88671875" customWidth="1"/>
    <col min="9" max="9" width="13.44140625" customWidth="1"/>
    <col min="10" max="10" width="14.109375" customWidth="1"/>
    <col min="11" max="11" width="11.88671875" customWidth="1"/>
    <col min="12" max="12" width="12.33203125" customWidth="1"/>
    <col min="13" max="13" width="13.44140625" customWidth="1"/>
    <col min="14" max="14" width="14.6640625" customWidth="1"/>
  </cols>
  <sheetData>
    <row r="2" spans="1:14">
      <c r="A2" s="1" t="s">
        <v>0</v>
      </c>
    </row>
    <row r="4" spans="1:14" ht="17.399999999999999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/>
    </row>
    <row r="5" spans="1:14">
      <c r="A5" s="5" t="s">
        <v>41</v>
      </c>
      <c r="B5" s="6">
        <v>688750.14</v>
      </c>
      <c r="C5" s="7">
        <f>B34</f>
        <v>62321.140000000014</v>
      </c>
      <c r="D5" s="8">
        <v>100324.14</v>
      </c>
      <c r="E5" s="8">
        <v>226777.14</v>
      </c>
      <c r="F5" s="8">
        <f>E34</f>
        <v>396271.14</v>
      </c>
      <c r="G5" s="8">
        <f>F34</f>
        <v>149172.14000000001</v>
      </c>
      <c r="H5" s="8">
        <f>G34</f>
        <v>507391.14</v>
      </c>
      <c r="I5" s="8">
        <f>H34</f>
        <v>703893.14</v>
      </c>
      <c r="J5" s="8">
        <f>I34</f>
        <v>1219191.02</v>
      </c>
      <c r="K5" s="3">
        <v>3096175.48</v>
      </c>
      <c r="L5" s="3">
        <v>3269741.92</v>
      </c>
      <c r="M5" s="8">
        <v>3130305.03</v>
      </c>
      <c r="N5" s="4"/>
    </row>
    <row r="6" spans="1:14">
      <c r="A6" s="9" t="s">
        <v>14</v>
      </c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>
      <c r="A7" s="4" t="s">
        <v>15</v>
      </c>
      <c r="B7" s="3"/>
      <c r="C7" s="13"/>
      <c r="D7" s="3"/>
      <c r="E7" s="3"/>
      <c r="F7" s="3"/>
      <c r="G7" s="3">
        <v>83459</v>
      </c>
      <c r="H7" s="3">
        <v>60139</v>
      </c>
      <c r="I7" s="3"/>
      <c r="J7" s="3">
        <v>93416</v>
      </c>
      <c r="K7" s="3">
        <v>29171</v>
      </c>
      <c r="L7" s="3"/>
      <c r="M7" s="3"/>
      <c r="N7" s="3">
        <f>SUM(B7:M7)</f>
        <v>266185</v>
      </c>
    </row>
    <row r="8" spans="1:14" ht="15.6">
      <c r="A8" s="14" t="s">
        <v>16</v>
      </c>
      <c r="B8" s="15"/>
      <c r="C8" s="16">
        <v>548286</v>
      </c>
      <c r="D8" s="3"/>
      <c r="E8" s="3"/>
      <c r="F8" s="3"/>
      <c r="G8" s="3"/>
      <c r="H8" s="3"/>
      <c r="I8" s="3"/>
      <c r="J8" s="17">
        <v>1814652.46</v>
      </c>
      <c r="K8" s="3"/>
      <c r="L8" s="3"/>
      <c r="M8" s="3"/>
      <c r="N8" s="18">
        <f>SUM(B8:M8)</f>
        <v>2362938.46</v>
      </c>
    </row>
    <row r="9" spans="1:14">
      <c r="A9" s="4" t="s">
        <v>17</v>
      </c>
      <c r="B9" s="3"/>
      <c r="C9" s="13">
        <v>45540</v>
      </c>
      <c r="D9" s="3">
        <v>164166</v>
      </c>
      <c r="E9" s="3">
        <v>286894</v>
      </c>
      <c r="F9" s="3">
        <v>106000</v>
      </c>
      <c r="G9" s="3">
        <v>286880</v>
      </c>
      <c r="H9" s="3">
        <v>61600</v>
      </c>
      <c r="I9" s="3">
        <v>376260</v>
      </c>
      <c r="J9" s="3"/>
      <c r="K9" s="3"/>
      <c r="L9" s="3"/>
      <c r="M9" s="3"/>
      <c r="N9" s="3">
        <f>SUM(C9:M9)</f>
        <v>1327340</v>
      </c>
    </row>
    <row r="10" spans="1:14">
      <c r="A10" s="4" t="s">
        <v>18</v>
      </c>
      <c r="B10" s="3"/>
      <c r="C10" s="13"/>
      <c r="D10" s="3"/>
      <c r="E10" s="3"/>
      <c r="F10" s="3"/>
      <c r="G10" s="3">
        <v>300000</v>
      </c>
      <c r="H10" s="3">
        <v>200000</v>
      </c>
      <c r="I10" s="3">
        <v>300000</v>
      </c>
      <c r="J10" s="3">
        <v>1000000</v>
      </c>
      <c r="K10" s="3">
        <v>800000</v>
      </c>
      <c r="L10" s="3">
        <v>300000</v>
      </c>
      <c r="M10" s="3">
        <v>1000000</v>
      </c>
      <c r="N10" s="3">
        <f>SUM(C10:M10)</f>
        <v>3900000</v>
      </c>
    </row>
    <row r="11" spans="1:14">
      <c r="A11" s="4" t="s">
        <v>19</v>
      </c>
      <c r="B11" s="3">
        <v>62300</v>
      </c>
      <c r="C11" s="1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>SUM(B11:M11)</f>
        <v>62300</v>
      </c>
    </row>
    <row r="12" spans="1:14">
      <c r="A12" s="4" t="s">
        <v>20</v>
      </c>
      <c r="B12" s="3"/>
      <c r="C12" s="13"/>
      <c r="D12" s="3"/>
      <c r="E12" s="3"/>
      <c r="F12" s="3"/>
      <c r="G12" s="3"/>
      <c r="H12" s="3"/>
      <c r="I12" s="3"/>
      <c r="J12" s="3"/>
      <c r="K12" s="3">
        <v>15139.44</v>
      </c>
      <c r="L12" s="3">
        <v>10181.11</v>
      </c>
      <c r="M12" s="3"/>
      <c r="N12" s="3">
        <f>SUM(B12:M12)</f>
        <v>25320.550000000003</v>
      </c>
    </row>
    <row r="13" spans="1:14">
      <c r="A13" s="4" t="s">
        <v>21</v>
      </c>
      <c r="B13" s="3"/>
      <c r="C13" s="13"/>
      <c r="D13" s="3"/>
      <c r="E13" s="3"/>
      <c r="F13" s="3"/>
      <c r="G13" s="3"/>
      <c r="H13" s="3"/>
      <c r="I13" s="3"/>
      <c r="J13" s="3">
        <v>300000</v>
      </c>
      <c r="K13" s="3"/>
      <c r="L13" s="3"/>
      <c r="M13" s="3"/>
      <c r="N13" s="3">
        <v>300000</v>
      </c>
    </row>
    <row r="14" spans="1:14">
      <c r="A14" s="19" t="s">
        <v>22</v>
      </c>
      <c r="B14" s="3"/>
      <c r="C14" s="13"/>
      <c r="D14" s="3"/>
      <c r="E14" s="3"/>
      <c r="F14" s="3"/>
      <c r="G14" s="3"/>
      <c r="H14" s="3"/>
      <c r="I14" s="3">
        <v>2602.88</v>
      </c>
      <c r="J14" s="3"/>
      <c r="K14" s="3"/>
      <c r="L14" s="3"/>
      <c r="M14" s="3"/>
      <c r="N14" s="3">
        <f>SUM(B14:M14)</f>
        <v>2602.88</v>
      </c>
    </row>
    <row r="15" spans="1:14">
      <c r="A15" s="4" t="s">
        <v>23</v>
      </c>
      <c r="B15" s="3"/>
      <c r="C15" s="13"/>
      <c r="D15" s="3"/>
      <c r="E15" s="3"/>
      <c r="F15" s="3"/>
      <c r="G15" s="3"/>
      <c r="H15" s="3"/>
      <c r="I15" s="3"/>
      <c r="J15" s="3"/>
      <c r="K15" s="3"/>
      <c r="L15" s="3"/>
      <c r="M15" s="3">
        <v>200000</v>
      </c>
      <c r="N15" s="3">
        <f>SUM(B15:M15)</f>
        <v>200000</v>
      </c>
    </row>
    <row r="16" spans="1:14">
      <c r="A16" s="4" t="s">
        <v>24</v>
      </c>
      <c r="B16" s="3"/>
      <c r="C16" s="13"/>
      <c r="D16" s="3"/>
      <c r="E16" s="3"/>
      <c r="F16" s="3"/>
      <c r="G16" s="3"/>
      <c r="H16" s="3"/>
      <c r="I16" s="3"/>
      <c r="J16" s="3"/>
      <c r="K16" s="3"/>
      <c r="L16" s="3"/>
      <c r="M16" s="3">
        <v>5656</v>
      </c>
      <c r="N16" s="3">
        <f>SUM(M16)</f>
        <v>5656</v>
      </c>
    </row>
    <row r="17" spans="1:14" ht="15.6">
      <c r="A17" s="20" t="s">
        <v>25</v>
      </c>
      <c r="B17" s="21">
        <f t="shared" ref="B17:L17" si="0">SUM(B6:B15)</f>
        <v>62300</v>
      </c>
      <c r="C17" s="22">
        <f t="shared" si="0"/>
        <v>593826</v>
      </c>
      <c r="D17" s="21">
        <f t="shared" si="0"/>
        <v>164166</v>
      </c>
      <c r="E17" s="21">
        <f t="shared" si="0"/>
        <v>286894</v>
      </c>
      <c r="F17" s="21">
        <f t="shared" si="0"/>
        <v>106000</v>
      </c>
      <c r="G17" s="21">
        <f t="shared" si="0"/>
        <v>670339</v>
      </c>
      <c r="H17" s="21">
        <f t="shared" si="0"/>
        <v>321739</v>
      </c>
      <c r="I17" s="21">
        <f t="shared" si="0"/>
        <v>678862.88</v>
      </c>
      <c r="J17" s="21">
        <f t="shared" si="0"/>
        <v>3208068.46</v>
      </c>
      <c r="K17" s="21">
        <f t="shared" si="0"/>
        <v>844310.44</v>
      </c>
      <c r="L17" s="21">
        <f t="shared" si="0"/>
        <v>310181.11</v>
      </c>
      <c r="M17" s="21">
        <f>SUM(M6:M16)</f>
        <v>1205656</v>
      </c>
      <c r="N17" s="21">
        <f>SUM(N7:N16)</f>
        <v>8452342.8900000006</v>
      </c>
    </row>
    <row r="18" spans="1:14">
      <c r="B18" s="3"/>
      <c r="C18" s="1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9" t="s">
        <v>26</v>
      </c>
      <c r="B19" s="10"/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>
      <c r="A20" s="4" t="s">
        <v>27</v>
      </c>
      <c r="B20" s="23">
        <v>336732</v>
      </c>
      <c r="C20" s="24"/>
      <c r="D20" s="23"/>
      <c r="E20" s="23"/>
      <c r="F20" s="23">
        <v>387589</v>
      </c>
      <c r="G20" s="23">
        <v>0</v>
      </c>
      <c r="H20" s="23">
        <v>373927</v>
      </c>
      <c r="I20" s="23">
        <v>126197</v>
      </c>
      <c r="J20" s="23">
        <v>142888</v>
      </c>
      <c r="K20" s="23"/>
      <c r="L20" s="23">
        <v>133320</v>
      </c>
      <c r="M20" s="23">
        <v>128797</v>
      </c>
      <c r="N20" s="3">
        <f t="shared" ref="N20:N25" si="1">SUM(B20:M20)</f>
        <v>1629450</v>
      </c>
    </row>
    <row r="21" spans="1:14" ht="15.6">
      <c r="A21" s="25" t="s">
        <v>28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>
        <v>196538</v>
      </c>
      <c r="M21" s="26"/>
      <c r="N21" s="27">
        <f>SUM(B21:M21)</f>
        <v>196538</v>
      </c>
    </row>
    <row r="22" spans="1:14">
      <c r="A22" s="4" t="s">
        <v>43</v>
      </c>
      <c r="B22" s="23"/>
      <c r="C22" s="24"/>
      <c r="D22" s="23"/>
      <c r="E22" s="23"/>
      <c r="F22" s="23"/>
      <c r="G22" s="23"/>
      <c r="H22" s="23"/>
      <c r="I22" s="23"/>
      <c r="J22" s="23">
        <v>250000</v>
      </c>
      <c r="K22" s="23"/>
      <c r="L22" s="23">
        <v>225611</v>
      </c>
      <c r="M22" s="23"/>
      <c r="N22" s="3">
        <f t="shared" si="1"/>
        <v>475611</v>
      </c>
    </row>
    <row r="23" spans="1:14">
      <c r="A23" s="4" t="s">
        <v>29</v>
      </c>
      <c r="B23" s="23">
        <v>267000</v>
      </c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>
        <f t="shared" si="1"/>
        <v>267000</v>
      </c>
    </row>
    <row r="24" spans="1:14">
      <c r="A24" s="28" t="s">
        <v>30</v>
      </c>
      <c r="B24" s="29">
        <v>0</v>
      </c>
      <c r="C24" s="30">
        <v>333333</v>
      </c>
      <c r="D24" s="29">
        <v>166667</v>
      </c>
      <c r="E24" s="29">
        <v>115500</v>
      </c>
      <c r="F24" s="29">
        <v>216871</v>
      </c>
      <c r="G24" s="29">
        <v>48480</v>
      </c>
      <c r="H24" s="29">
        <v>201707</v>
      </c>
      <c r="I24" s="29">
        <v>164458</v>
      </c>
      <c r="J24" s="29">
        <v>308181</v>
      </c>
      <c r="K24" s="29">
        <v>298138</v>
      </c>
      <c r="L24" s="29">
        <v>259858</v>
      </c>
      <c r="M24" s="29">
        <v>373658</v>
      </c>
      <c r="N24" s="31">
        <f>SUM(B24:M24)</f>
        <v>2486851</v>
      </c>
    </row>
    <row r="25" spans="1:14">
      <c r="A25" s="4" t="s">
        <v>31</v>
      </c>
      <c r="B25" s="23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3">
        <v>234900</v>
      </c>
      <c r="N25" s="3">
        <f t="shared" si="1"/>
        <v>234900</v>
      </c>
    </row>
    <row r="26" spans="1:14" ht="15.6">
      <c r="A26" s="19" t="s">
        <v>32</v>
      </c>
      <c r="B26" s="32"/>
      <c r="C26" s="33">
        <v>500000</v>
      </c>
      <c r="D26" s="32"/>
      <c r="E26" s="32"/>
      <c r="F26" s="32"/>
      <c r="G26" s="32"/>
      <c r="H26" s="32"/>
      <c r="I26" s="32"/>
      <c r="J26" s="33">
        <v>300000</v>
      </c>
      <c r="K26" s="32"/>
      <c r="L26" s="32"/>
      <c r="M26" s="32"/>
      <c r="N26" s="34">
        <v>800000</v>
      </c>
    </row>
    <row r="27" spans="1:14">
      <c r="A27" s="4" t="s">
        <v>33</v>
      </c>
      <c r="B27" s="35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3">
        <v>1389</v>
      </c>
      <c r="N27" s="3">
        <f>SUM(B27:M27)</f>
        <v>1389</v>
      </c>
    </row>
    <row r="28" spans="1:14">
      <c r="A28" s="4" t="s">
        <v>34</v>
      </c>
      <c r="B28" s="23">
        <v>37339</v>
      </c>
      <c r="C28" s="24">
        <v>22500</v>
      </c>
      <c r="D28" s="23">
        <v>14500</v>
      </c>
      <c r="E28" s="23"/>
      <c r="F28" s="23">
        <v>35700</v>
      </c>
      <c r="G28" s="23">
        <v>8500</v>
      </c>
      <c r="H28" s="23">
        <v>15750</v>
      </c>
      <c r="I28" s="23">
        <v>13750</v>
      </c>
      <c r="J28" s="23">
        <v>44225</v>
      </c>
      <c r="K28" s="23">
        <v>15000</v>
      </c>
      <c r="L28" s="23">
        <v>25000</v>
      </c>
      <c r="M28" s="23">
        <v>18370</v>
      </c>
      <c r="N28" s="3">
        <f>SUM(B28:M28)</f>
        <v>250634</v>
      </c>
    </row>
    <row r="29" spans="1:14">
      <c r="A29" s="4" t="s">
        <v>35</v>
      </c>
      <c r="B29" s="23">
        <v>36338</v>
      </c>
      <c r="C29" s="24">
        <v>18813</v>
      </c>
      <c r="D29" s="23">
        <v>17813</v>
      </c>
      <c r="E29" s="23"/>
      <c r="F29" s="23">
        <v>39970</v>
      </c>
      <c r="G29" s="23">
        <v>11900</v>
      </c>
      <c r="H29" s="23">
        <v>17100</v>
      </c>
      <c r="I29" s="23">
        <v>17100</v>
      </c>
      <c r="J29" s="23">
        <v>19000</v>
      </c>
      <c r="K29" s="23">
        <v>18000</v>
      </c>
      <c r="L29" s="23">
        <v>28000</v>
      </c>
      <c r="M29" s="23">
        <v>23689</v>
      </c>
      <c r="N29" s="3">
        <f>SUM(B29:M29)</f>
        <v>247723</v>
      </c>
    </row>
    <row r="30" spans="1:14">
      <c r="A30" s="4" t="s">
        <v>36</v>
      </c>
      <c r="B30" s="23">
        <v>3710</v>
      </c>
      <c r="C30" s="24">
        <v>7600</v>
      </c>
      <c r="D30" s="23"/>
      <c r="E30" s="23"/>
      <c r="F30" s="23"/>
      <c r="G30" s="23"/>
      <c r="H30" s="23"/>
      <c r="I30" s="23">
        <v>578</v>
      </c>
      <c r="J30" s="23">
        <v>23750</v>
      </c>
      <c r="K30" s="23"/>
      <c r="L30" s="23"/>
      <c r="M30" s="23"/>
      <c r="N30" s="3">
        <f>SUM(B30:M30)</f>
        <v>35638</v>
      </c>
    </row>
    <row r="31" spans="1:14">
      <c r="A31" s="4" t="s">
        <v>37</v>
      </c>
      <c r="B31" s="23"/>
      <c r="C31" s="24"/>
      <c r="D31" s="23">
        <v>760</v>
      </c>
      <c r="E31" s="23"/>
      <c r="F31" s="23"/>
      <c r="G31" s="23"/>
      <c r="H31" s="23"/>
      <c r="I31" s="23"/>
      <c r="J31" s="23">
        <v>2375</v>
      </c>
      <c r="K31" s="23"/>
      <c r="L31" s="23"/>
      <c r="M31" s="23"/>
      <c r="N31" s="3">
        <f>SUM(D31:M31)</f>
        <v>3135</v>
      </c>
    </row>
    <row r="32" spans="1:14">
      <c r="A32" s="4" t="s">
        <v>38</v>
      </c>
      <c r="B32" s="23">
        <v>7610</v>
      </c>
      <c r="C32" s="24">
        <v>6910</v>
      </c>
      <c r="D32" s="23">
        <v>4640</v>
      </c>
      <c r="E32" s="23">
        <v>1900</v>
      </c>
      <c r="F32" s="23">
        <v>5340</v>
      </c>
      <c r="G32" s="23">
        <v>4840</v>
      </c>
      <c r="H32" s="23">
        <v>5340</v>
      </c>
      <c r="I32" s="23">
        <v>5940</v>
      </c>
      <c r="J32" s="23">
        <v>7140</v>
      </c>
      <c r="K32" s="23">
        <v>3940</v>
      </c>
      <c r="L32" s="23">
        <v>3440</v>
      </c>
      <c r="M32" s="23">
        <v>9380</v>
      </c>
      <c r="N32" s="3">
        <f>SUM(B32:M32)</f>
        <v>66420</v>
      </c>
    </row>
    <row r="33" spans="1:14">
      <c r="A33" s="12" t="s">
        <v>39</v>
      </c>
      <c r="B33" s="36">
        <f>SUM(B20:B32)</f>
        <v>688729</v>
      </c>
      <c r="C33" s="37">
        <v>555823</v>
      </c>
      <c r="D33" s="36">
        <f>SUM(D20:D32)</f>
        <v>204380</v>
      </c>
      <c r="E33" s="36">
        <f>SUM(E20:E32)</f>
        <v>117400</v>
      </c>
      <c r="F33" s="36">
        <v>468599</v>
      </c>
      <c r="G33" s="36">
        <f>SUM(G20:G32)</f>
        <v>73720</v>
      </c>
      <c r="H33" s="36">
        <v>239897</v>
      </c>
      <c r="I33" s="36">
        <v>187305</v>
      </c>
      <c r="J33" s="36">
        <f>SUM(J20:J32)</f>
        <v>1097559</v>
      </c>
      <c r="K33" s="36">
        <f>SUM(K20:K32)</f>
        <v>335078</v>
      </c>
      <c r="L33" s="36">
        <f>SUM(L20:L32)</f>
        <v>871767</v>
      </c>
      <c r="M33" s="36">
        <f>SUM(M20:M32)</f>
        <v>790183</v>
      </c>
      <c r="N33" s="10">
        <f>SUM(N20:N32)</f>
        <v>6695289</v>
      </c>
    </row>
    <row r="34" spans="1:14" ht="17.399999999999999">
      <c r="A34" s="38" t="s">
        <v>42</v>
      </c>
      <c r="B34" s="3">
        <f>B5+B17-B33</f>
        <v>62321.140000000014</v>
      </c>
      <c r="C34" s="13">
        <v>100324.14</v>
      </c>
      <c r="D34" s="3">
        <v>226777.14</v>
      </c>
      <c r="E34" s="3">
        <f>E5+E17-E33</f>
        <v>396271.14</v>
      </c>
      <c r="F34" s="3">
        <v>149172.14000000001</v>
      </c>
      <c r="G34" s="3">
        <v>507391.14</v>
      </c>
      <c r="H34" s="3">
        <v>703893.14</v>
      </c>
      <c r="I34" s="3">
        <v>1219191.02</v>
      </c>
      <c r="J34" s="3">
        <v>3096175.48</v>
      </c>
      <c r="K34" s="3">
        <v>3269741.92</v>
      </c>
      <c r="L34" s="3">
        <v>3130305.03</v>
      </c>
      <c r="M34" s="3">
        <f>M5+M17-M33</f>
        <v>3545778.0299999993</v>
      </c>
      <c r="N34" s="3"/>
    </row>
    <row r="35" spans="1:14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>
      <c r="J36" s="41" t="s">
        <v>40</v>
      </c>
      <c r="K36" s="41"/>
      <c r="L36" s="41"/>
      <c r="M36" s="40">
        <f>B5+N17-N33</f>
        <v>2445804.0300000012</v>
      </c>
    </row>
  </sheetData>
  <mergeCells count="1">
    <mergeCell ref="J36:L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2021-11-28T15:03:41Z</dcterms:modified>
</cp:coreProperties>
</file>